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"/>
    </mc:Choice>
  </mc:AlternateContent>
  <bookViews>
    <workbookView xWindow="0" yWindow="0" windowWidth="20490" windowHeight="777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L42" i="1" s="1"/>
  <c r="J42" i="1"/>
  <c r="I42" i="1"/>
  <c r="G42" i="1"/>
  <c r="H42" i="1" s="1"/>
  <c r="F42" i="1"/>
  <c r="E42" i="1"/>
  <c r="C42" i="1"/>
  <c r="D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K29" i="1"/>
  <c r="L29" i="1" s="1"/>
  <c r="J29" i="1"/>
  <c r="I29" i="1"/>
  <c r="G29" i="1"/>
  <c r="H29" i="1" s="1"/>
  <c r="F29" i="1"/>
  <c r="E29" i="1"/>
  <c r="C29" i="1"/>
  <c r="D29" i="1" s="1"/>
  <c r="B29" i="1"/>
  <c r="M28" i="1"/>
  <c r="L28" i="1"/>
  <c r="I28" i="1"/>
  <c r="H28" i="1"/>
  <c r="E28" i="1"/>
  <c r="D28" i="1"/>
  <c r="K27" i="1"/>
  <c r="M27" i="1" s="1"/>
  <c r="J27" i="1"/>
  <c r="G27" i="1"/>
  <c r="I27" i="1" s="1"/>
  <c r="F27" i="1"/>
  <c r="C27" i="1"/>
  <c r="E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K23" i="1"/>
  <c r="L23" i="1" s="1"/>
  <c r="J23" i="1"/>
  <c r="I23" i="1"/>
  <c r="G23" i="1"/>
  <c r="H23" i="1" s="1"/>
  <c r="F23" i="1"/>
  <c r="E23" i="1"/>
  <c r="C23" i="1"/>
  <c r="D23" i="1" s="1"/>
  <c r="B23" i="1"/>
  <c r="M22" i="1"/>
  <c r="K22" i="1"/>
  <c r="L22" i="1" s="1"/>
  <c r="J22" i="1"/>
  <c r="I22" i="1"/>
  <c r="G22" i="1"/>
  <c r="H22" i="1" s="1"/>
  <c r="F22" i="1"/>
  <c r="E22" i="1"/>
  <c r="C22" i="1"/>
  <c r="D22" i="1" s="1"/>
  <c r="B22" i="1"/>
  <c r="M21" i="1"/>
  <c r="L21" i="1"/>
  <c r="I21" i="1"/>
  <c r="H21" i="1"/>
  <c r="E21" i="1"/>
  <c r="D21" i="1"/>
  <c r="K20" i="1"/>
  <c r="M20" i="1" s="1"/>
  <c r="J20" i="1"/>
  <c r="G20" i="1"/>
  <c r="I20" i="1" s="1"/>
  <c r="F20" i="1"/>
  <c r="C20" i="1"/>
  <c r="E20" i="1" s="1"/>
  <c r="B20" i="1"/>
  <c r="M19" i="1"/>
  <c r="L19" i="1"/>
  <c r="I19" i="1"/>
  <c r="H19" i="1"/>
  <c r="E19" i="1"/>
  <c r="D19" i="1"/>
  <c r="M18" i="1"/>
  <c r="K18" i="1"/>
  <c r="L18" i="1" s="1"/>
  <c r="J18" i="1"/>
  <c r="I18" i="1"/>
  <c r="G18" i="1"/>
  <c r="H18" i="1" s="1"/>
  <c r="F18" i="1"/>
  <c r="E18" i="1"/>
  <c r="C18" i="1"/>
  <c r="D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L9" i="1" s="1"/>
  <c r="J9" i="1"/>
  <c r="G9" i="1"/>
  <c r="H9" i="1" s="1"/>
  <c r="F9" i="1"/>
  <c r="C9" i="1"/>
  <c r="D9" i="1" s="1"/>
  <c r="B9" i="1"/>
  <c r="K8" i="1"/>
  <c r="L8" i="1" s="1"/>
  <c r="J8" i="1"/>
  <c r="J44" i="1" s="1"/>
  <c r="J45" i="1" s="1"/>
  <c r="G8" i="1"/>
  <c r="H8" i="1" s="1"/>
  <c r="F8" i="1"/>
  <c r="F44" i="1" s="1"/>
  <c r="F45" i="1" s="1"/>
  <c r="C8" i="1"/>
  <c r="D8" i="1" s="1"/>
  <c r="B8" i="1"/>
  <c r="B44" i="1" s="1"/>
  <c r="B45" i="1" s="1"/>
  <c r="E8" i="1" l="1"/>
  <c r="I8" i="1"/>
  <c r="M8" i="1"/>
  <c r="E9" i="1"/>
  <c r="I9" i="1"/>
  <c r="M9" i="1"/>
  <c r="C44" i="1"/>
  <c r="G44" i="1"/>
  <c r="K44" i="1"/>
  <c r="D20" i="1"/>
  <c r="H20" i="1"/>
  <c r="L20" i="1"/>
  <c r="D27" i="1"/>
  <c r="H27" i="1"/>
  <c r="L27" i="1"/>
  <c r="I44" i="1" l="1"/>
  <c r="H44" i="1"/>
  <c r="G45" i="1"/>
  <c r="E44" i="1"/>
  <c r="D44" i="1"/>
  <c r="C45" i="1"/>
  <c r="M44" i="1"/>
  <c r="L44" i="1"/>
  <c r="K45" i="1"/>
  <c r="M45" i="1" l="1"/>
  <c r="L45" i="1"/>
  <c r="I45" i="1"/>
  <c r="H45" i="1"/>
  <c r="E45" i="1"/>
  <c r="D45" i="1"/>
</calcChain>
</file>

<file path=xl/sharedStrings.xml><?xml version="1.0" encoding="utf-8"?>
<sst xmlns="http://schemas.openxmlformats.org/spreadsheetml/2006/main" count="55" uniqueCount="51">
  <si>
    <t>2016 - 2017</t>
  </si>
  <si>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</si>
  <si>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</si>
  <si>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</si>
  <si>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</si>
  <si>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</si>
  <si>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</si>
  <si>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</si>
  <si>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</si>
  <si>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</si>
  <si>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</si>
  <si>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</si>
  <si>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</si>
  <si>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</si>
  <si>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</si>
  <si>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</si>
  <si>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</si>
  <si>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</si>
  <si>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</si>
  <si>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</si>
  <si>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</si>
  <si>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</si>
  <si>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</si>
  <si>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</si>
  <si>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</si>
  <si>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</si>
  <si>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</si>
  <si>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</si>
  <si>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</si>
  <si>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</si>
  <si>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</si>
  <si>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</si>
  <si>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</si>
  <si>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</si>
  <si>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</si>
  <si>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</si>
  <si>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</si>
  <si>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</si>
  <si>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</si>
  <si>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</si>
  <si>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</si>
  <si>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Change    ('18/'17)</t>
  </si>
  <si>
    <t>SECTORAL EXPORT FIGURES - 1000 $</t>
  </si>
  <si>
    <t>LAST 12 MONTHS</t>
  </si>
  <si>
    <t xml:space="preserve"> Share(18)  (%)</t>
  </si>
  <si>
    <t>For the last 12 months; first 11 eleven months' figures are from TUİK and last month's figures are taken from TİM data</t>
  </si>
  <si>
    <t>T O T A L (TİM+TUİK (Turkey Statistical Institute)*)</t>
  </si>
  <si>
    <t>1 - 31 AUGUST EXPORT FIGURES</t>
  </si>
  <si>
    <t>1 - 31 AUGUST</t>
  </si>
  <si>
    <t>1st JANUARY  -  31th AUGUST</t>
  </si>
  <si>
    <t>For January-August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</si>
</sst>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165" fontId="21" fillId="23" borderId="9" xfId="1" applyNumberFormat="1" applyFont="1" applyFill="1" applyBorder="1" applyAlignment="1">
      <alignment horizontal="center"/>
    </xf>
    <xf numFmtId="0" fontId="23" fillId="23" borderId="9" xfId="1" applyFont="1" applyFill="1" applyBorder="1"/>
    <xf numFmtId="3" fontId="21" fillId="23" borderId="9" xfId="1" applyNumberFormat="1" applyFont="1" applyFill="1" applyBorder="1" applyAlignment="1">
      <alignment horizontal="center"/>
    </xf>
    <xf numFmtId="0" fontId="21" fillId="23" borderId="9" xfId="1" applyFont="1" applyFill="1" applyBorder="1"/>
    <xf numFmtId="0" fontId="22" fillId="23" borderId="9" xfId="1" applyFont="1" applyFill="1" applyBorder="1"/>
    <xf numFmtId="3" fontId="25" fillId="23" borderId="9" xfId="1" applyNumberFormat="1" applyFont="1" applyFill="1" applyBorder="1" applyAlignment="1">
      <alignment horizontal="center"/>
    </xf>
    <xf numFmtId="165" fontId="25" fillId="23" borderId="9" xfId="1" applyNumberFormat="1" applyFont="1" applyFill="1" applyBorder="1" applyAlignment="1">
      <alignment horizontal="center"/>
    </xf>
    <xf numFmtId="3" fontId="27" fillId="23" borderId="9" xfId="1" applyNumberFormat="1" applyFont="1" applyFill="1" applyBorder="1" applyAlignment="1">
      <alignment horizontal="center"/>
    </xf>
    <xf numFmtId="166" fontId="27" fillId="23" borderId="9" xfId="1" applyNumberFormat="1" applyFont="1" applyFill="1" applyBorder="1" applyAlignment="1">
      <alignment horizontal="center"/>
    </xf>
    <xf numFmtId="3" fontId="29" fillId="23" borderId="9" xfId="1" applyNumberFormat="1" applyFont="1" applyFill="1" applyBorder="1" applyAlignment="1">
      <alignment horizontal="center"/>
    </xf>
    <xf numFmtId="165" fontId="29" fillId="23" borderId="9" xfId="1" applyNumberFormat="1" applyFont="1" applyFill="1" applyBorder="1" applyAlignment="1">
      <alignment horizontal="center"/>
    </xf>
    <xf numFmtId="3" fontId="48" fillId="23" borderId="9" xfId="1" applyNumberFormat="1" applyFont="1" applyFill="1" applyBorder="1" applyAlignment="1">
      <alignment horizontal="center"/>
    </xf>
    <xf numFmtId="165" fontId="48" fillId="23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7" fillId="40" borderId="9" xfId="1" applyFont="1" applyFill="1" applyBorder="1"/>
    <xf numFmtId="0" fontId="17" fillId="0" borderId="0" xfId="1" applyFont="1" applyFill="1" applyBorder="1" applyAlignment="1">
      <alignment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166" fontId="25" fillId="23" borderId="9" xfId="1" applyNumberFormat="1" applyFont="1" applyFill="1" applyBorder="1" applyAlignment="1">
      <alignment horizontal="center"/>
    </xf>
    <xf numFmtId="166" fontId="29" fillId="23" borderId="9" xfId="1" applyNumberFormat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56" sqref="A56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41" t="s">
        <v>47</v>
      </c>
      <c r="C1" s="41"/>
      <c r="D1" s="41"/>
      <c r="E1" s="41"/>
      <c r="F1" s="41"/>
      <c r="G1" s="41"/>
      <c r="H1" s="41"/>
      <c r="I1" s="41"/>
      <c r="J1" s="41"/>
      <c r="K1" s="32"/>
      <c r="L1" s="32"/>
      <c r="M1" s="32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8" t="s">
        <v>42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18" x14ac:dyDescent="0.2">
      <c r="A6" s="3"/>
      <c r="B6" s="37" t="s">
        <v>48</v>
      </c>
      <c r="C6" s="37"/>
      <c r="D6" s="37"/>
      <c r="E6" s="37"/>
      <c r="F6" s="37" t="s">
        <v>49</v>
      </c>
      <c r="G6" s="37"/>
      <c r="H6" s="37"/>
      <c r="I6" s="37"/>
      <c r="J6" s="37" t="s">
        <v>43</v>
      </c>
      <c r="K6" s="37"/>
      <c r="L6" s="37"/>
      <c r="M6" s="37"/>
    </row>
    <row r="7" spans="1:13" ht="45" x14ac:dyDescent="0.25">
      <c r="A7" s="4" t="s">
        <v>29</v>
      </c>
      <c r="B7" s="5">
        <v>2017</v>
      </c>
      <c r="C7" s="6">
        <v>2018</v>
      </c>
      <c r="D7" s="7" t="s">
        <v>41</v>
      </c>
      <c r="E7" s="7" t="s">
        <v>44</v>
      </c>
      <c r="F7" s="5">
        <v>2017</v>
      </c>
      <c r="G7" s="6">
        <v>2018</v>
      </c>
      <c r="H7" s="7" t="s">
        <v>41</v>
      </c>
      <c r="I7" s="7" t="s">
        <v>44</v>
      </c>
      <c r="J7" s="5" t="s">
        <v>0</v>
      </c>
      <c r="K7" s="5" t="s">
        <v>1</v>
      </c>
      <c r="L7" s="7" t="s">
        <v>41</v>
      </c>
      <c r="M7" s="7" t="s">
        <v>44</v>
      </c>
    </row>
    <row r="8" spans="1:13" ht="16.5" x14ac:dyDescent="0.25">
      <c r="A8" s="20" t="s">
        <v>30</v>
      </c>
      <c r="B8" s="21">
        <f>B9+B18+B20</f>
        <v>1665336.5229799999</v>
      </c>
      <c r="C8" s="21">
        <f>C9+C18+C20</f>
        <v>1534696.6593300002</v>
      </c>
      <c r="D8" s="19">
        <f t="shared" ref="D8:D46" si="0">(C8-B8)/B8*100</f>
        <v>-7.8446525280205277</v>
      </c>
      <c r="E8" s="19">
        <f>C8/C$46*100</f>
        <v>12.387960429758722</v>
      </c>
      <c r="F8" s="21">
        <f>F9+F18+F20</f>
        <v>13195933.57759</v>
      </c>
      <c r="G8" s="21">
        <f>G9+G18+G20</f>
        <v>14212842.40601</v>
      </c>
      <c r="H8" s="19">
        <f t="shared" ref="H8:H46" si="1">(G8-F8)/F8*100</f>
        <v>7.7062287593426966</v>
      </c>
      <c r="I8" s="19">
        <f>G8/G$46*100</f>
        <v>13.080024513074875</v>
      </c>
      <c r="J8" s="21">
        <f>J9+J18+J20</f>
        <v>20720714.541200001</v>
      </c>
      <c r="K8" s="21">
        <f>K9+K18+K20</f>
        <v>22234234.944900002</v>
      </c>
      <c r="L8" s="19">
        <f t="shared" ref="L8:L46" si="2">(K8-J8)/J8*100</f>
        <v>7.304383257105326</v>
      </c>
      <c r="M8" s="19">
        <f>K8/K$46*100</f>
        <v>13.689561237916367</v>
      </c>
    </row>
    <row r="9" spans="1:13" ht="15.75" x14ac:dyDescent="0.25">
      <c r="A9" s="9" t="s">
        <v>31</v>
      </c>
      <c r="B9" s="21">
        <f>B10+B11+B12+B13+B14+B15+B16+B17</f>
        <v>1065573.1528399999</v>
      </c>
      <c r="C9" s="21">
        <f>C10+C11+C12+C13+C14+C15+C16+C17</f>
        <v>976411.27427000005</v>
      </c>
      <c r="D9" s="19">
        <f t="shared" si="0"/>
        <v>-8.3675042236530377</v>
      </c>
      <c r="E9" s="19">
        <f t="shared" ref="E9:E46" si="3">C9/C$46*100</f>
        <v>7.8815211822430564</v>
      </c>
      <c r="F9" s="21">
        <f>F10+F11+F12+F13+F14+F15+F16+F17</f>
        <v>8878885.1972100008</v>
      </c>
      <c r="G9" s="21">
        <f>G10+G11+G12+G13+G14+G15+G16+G17</f>
        <v>9363830.2738100011</v>
      </c>
      <c r="H9" s="19">
        <f t="shared" si="1"/>
        <v>5.461778881344066</v>
      </c>
      <c r="I9" s="19">
        <f t="shared" ref="I9:I46" si="4">G9/G$46*100</f>
        <v>8.6174971915481375</v>
      </c>
      <c r="J9" s="21">
        <f>J10+J11+J12+J13+J14+J15+J16+J17</f>
        <v>14310009.849340001</v>
      </c>
      <c r="K9" s="21">
        <f>K10+K11+K12+K13+K14+K15+K16+K17</f>
        <v>14997177.154280001</v>
      </c>
      <c r="L9" s="19">
        <f t="shared" si="2"/>
        <v>4.8020044163120783</v>
      </c>
      <c r="M9" s="19">
        <f t="shared" ref="M9:M46" si="5">K9/K$46*100</f>
        <v>9.2337233801016563</v>
      </c>
    </row>
    <row r="10" spans="1:13" ht="14.25" x14ac:dyDescent="0.2">
      <c r="A10" s="11" t="s">
        <v>7</v>
      </c>
      <c r="B10" s="12">
        <v>541679.69484999997</v>
      </c>
      <c r="C10" s="12">
        <v>508632.58350000001</v>
      </c>
      <c r="D10" s="13">
        <f t="shared" si="0"/>
        <v>-6.1008584342729062</v>
      </c>
      <c r="E10" s="13">
        <f t="shared" si="3"/>
        <v>4.1056454247021898</v>
      </c>
      <c r="F10" s="12">
        <v>4191017.6412200001</v>
      </c>
      <c r="G10" s="12">
        <v>4265895.7021000003</v>
      </c>
      <c r="H10" s="13">
        <f t="shared" si="1"/>
        <v>1.7866319660301722</v>
      </c>
      <c r="I10" s="13">
        <f t="shared" si="4"/>
        <v>3.9258875008769665</v>
      </c>
      <c r="J10" s="12">
        <v>6454683.5445600003</v>
      </c>
      <c r="K10" s="12">
        <v>6444116.3393299999</v>
      </c>
      <c r="L10" s="13">
        <f t="shared" si="2"/>
        <v>-0.1637137615972894</v>
      </c>
      <c r="M10" s="13">
        <f t="shared" si="5"/>
        <v>3.9676258468137835</v>
      </c>
    </row>
    <row r="11" spans="1:13" ht="14.25" x14ac:dyDescent="0.2">
      <c r="A11" s="11" t="s">
        <v>6</v>
      </c>
      <c r="B11" s="12">
        <v>100994.30774</v>
      </c>
      <c r="C11" s="12">
        <v>111334.44243</v>
      </c>
      <c r="D11" s="13">
        <f t="shared" si="0"/>
        <v>10.238334141187105</v>
      </c>
      <c r="E11" s="13">
        <f t="shared" si="3"/>
        <v>0.89868356649333447</v>
      </c>
      <c r="F11" s="12">
        <v>1175808.67662</v>
      </c>
      <c r="G11" s="12">
        <v>1390381.9914500001</v>
      </c>
      <c r="H11" s="13">
        <f t="shared" si="1"/>
        <v>18.248999101351778</v>
      </c>
      <c r="I11" s="13">
        <f t="shared" si="4"/>
        <v>1.2795632295911259</v>
      </c>
      <c r="J11" s="12">
        <v>2091590.3833300001</v>
      </c>
      <c r="K11" s="12">
        <v>2445364.0781999999</v>
      </c>
      <c r="L11" s="13">
        <f t="shared" si="2"/>
        <v>16.914100279365417</v>
      </c>
      <c r="M11" s="13">
        <f t="shared" si="5"/>
        <v>1.5056043700392032</v>
      </c>
    </row>
    <row r="12" spans="1:13" ht="14.25" x14ac:dyDescent="0.2">
      <c r="A12" s="11" t="s">
        <v>4</v>
      </c>
      <c r="B12" s="12">
        <v>130550.48045</v>
      </c>
      <c r="C12" s="12">
        <v>111810.90803999999</v>
      </c>
      <c r="D12" s="13">
        <f t="shared" si="0"/>
        <v>-14.354273033240306</v>
      </c>
      <c r="E12" s="13">
        <f t="shared" si="3"/>
        <v>0.90252956243457649</v>
      </c>
      <c r="F12" s="12">
        <v>899250.94473999995</v>
      </c>
      <c r="G12" s="12">
        <v>1001390.74509</v>
      </c>
      <c r="H12" s="13">
        <f t="shared" si="1"/>
        <v>11.358320049308558</v>
      </c>
      <c r="I12" s="13">
        <f t="shared" si="4"/>
        <v>0.92157607315795209</v>
      </c>
      <c r="J12" s="12">
        <v>1385383.3023600001</v>
      </c>
      <c r="K12" s="12">
        <v>1518034.4813699999</v>
      </c>
      <c r="L12" s="13">
        <f t="shared" si="2"/>
        <v>9.575052534849279</v>
      </c>
      <c r="M12" s="13">
        <f t="shared" si="5"/>
        <v>0.93464992366422484</v>
      </c>
    </row>
    <row r="13" spans="1:13" ht="14.25" x14ac:dyDescent="0.2">
      <c r="A13" s="11" t="s">
        <v>5</v>
      </c>
      <c r="B13" s="12">
        <v>83044.944489999994</v>
      </c>
      <c r="C13" s="12">
        <v>91499.915290000004</v>
      </c>
      <c r="D13" s="13">
        <f t="shared" si="0"/>
        <v>10.181198689365289</v>
      </c>
      <c r="E13" s="13">
        <f t="shared" si="3"/>
        <v>0.73858069804728976</v>
      </c>
      <c r="F13" s="12">
        <v>716255.13508000004</v>
      </c>
      <c r="G13" s="12">
        <v>773187.26428999996</v>
      </c>
      <c r="H13" s="13">
        <f t="shared" si="1"/>
        <v>7.9485823447033379</v>
      </c>
      <c r="I13" s="13">
        <f t="shared" si="4"/>
        <v>0.71156128248027428</v>
      </c>
      <c r="J13" s="12">
        <v>1274526.7551</v>
      </c>
      <c r="K13" s="12">
        <v>1336758.9041500001</v>
      </c>
      <c r="L13" s="13">
        <f t="shared" si="2"/>
        <v>4.8827652146947171</v>
      </c>
      <c r="M13" s="13">
        <f t="shared" si="5"/>
        <v>0.82303901726508022</v>
      </c>
    </row>
    <row r="14" spans="1:13" ht="14.25" x14ac:dyDescent="0.2">
      <c r="A14" s="11" t="s">
        <v>2</v>
      </c>
      <c r="B14" s="12">
        <v>96972.665649999995</v>
      </c>
      <c r="C14" s="12">
        <v>64911.779490000001</v>
      </c>
      <c r="D14" s="13">
        <f t="shared" si="0"/>
        <v>-33.061776682221165</v>
      </c>
      <c r="E14" s="13">
        <f t="shared" si="3"/>
        <v>0.52396318898511129</v>
      </c>
      <c r="F14" s="12">
        <v>1065616.91291</v>
      </c>
      <c r="G14" s="12">
        <v>985181.78053999995</v>
      </c>
      <c r="H14" s="13">
        <f t="shared" si="1"/>
        <v>-7.5482221983833515</v>
      </c>
      <c r="I14" s="13">
        <f t="shared" si="4"/>
        <v>0.906659025069393</v>
      </c>
      <c r="J14" s="12">
        <v>1889940.90964</v>
      </c>
      <c r="K14" s="12">
        <v>1782524.3492300001</v>
      </c>
      <c r="L14" s="13">
        <f t="shared" si="2"/>
        <v>-5.6835935907890818</v>
      </c>
      <c r="M14" s="13">
        <f t="shared" si="5"/>
        <v>1.0974956546664689</v>
      </c>
    </row>
    <row r="15" spans="1:13" ht="14.25" x14ac:dyDescent="0.2">
      <c r="A15" s="11" t="s">
        <v>3</v>
      </c>
      <c r="B15" s="12">
        <v>24031.04003</v>
      </c>
      <c r="C15" s="12">
        <v>16842.44846</v>
      </c>
      <c r="D15" s="13">
        <f t="shared" si="0"/>
        <v>-29.91377635352389</v>
      </c>
      <c r="E15" s="13">
        <f t="shared" si="3"/>
        <v>0.13595102575763598</v>
      </c>
      <c r="F15" s="12">
        <v>206830.18226</v>
      </c>
      <c r="G15" s="12">
        <v>277064.76743000001</v>
      </c>
      <c r="H15" s="13">
        <f t="shared" si="1"/>
        <v>33.957609282435492</v>
      </c>
      <c r="I15" s="13">
        <f t="shared" si="4"/>
        <v>0.2549816459064761</v>
      </c>
      <c r="J15" s="12">
        <v>285295.17956000002</v>
      </c>
      <c r="K15" s="12">
        <v>393152.04450000002</v>
      </c>
      <c r="L15" s="13">
        <f t="shared" si="2"/>
        <v>37.80535833319847</v>
      </c>
      <c r="M15" s="13">
        <f t="shared" si="5"/>
        <v>0.24206270205979316</v>
      </c>
    </row>
    <row r="16" spans="1:13" ht="14.25" x14ac:dyDescent="0.2">
      <c r="A16" s="11" t="s">
        <v>8</v>
      </c>
      <c r="B16" s="12">
        <v>83484.789269999994</v>
      </c>
      <c r="C16" s="12">
        <v>66727.425449999995</v>
      </c>
      <c r="D16" s="13">
        <f t="shared" si="0"/>
        <v>-20.072355654878208</v>
      </c>
      <c r="E16" s="13">
        <f t="shared" si="3"/>
        <v>0.53861895184886222</v>
      </c>
      <c r="F16" s="12">
        <v>564897.98843000003</v>
      </c>
      <c r="G16" s="12">
        <v>596677.49424000003</v>
      </c>
      <c r="H16" s="13">
        <f t="shared" si="1"/>
        <v>5.6257070233731232</v>
      </c>
      <c r="I16" s="13">
        <f t="shared" si="4"/>
        <v>0.54912001611719008</v>
      </c>
      <c r="J16" s="12">
        <v>848448.70600999997</v>
      </c>
      <c r="K16" s="12">
        <v>977591.34973000002</v>
      </c>
      <c r="L16" s="13">
        <f t="shared" si="2"/>
        <v>15.22103137234061</v>
      </c>
      <c r="M16" s="13">
        <f t="shared" si="5"/>
        <v>0.60190047829173643</v>
      </c>
    </row>
    <row r="17" spans="1:13" ht="14.25" x14ac:dyDescent="0.2">
      <c r="A17" s="11" t="s">
        <v>9</v>
      </c>
      <c r="B17" s="12">
        <v>4815.2303599999996</v>
      </c>
      <c r="C17" s="12">
        <v>4651.7716099999998</v>
      </c>
      <c r="D17" s="13">
        <f t="shared" si="0"/>
        <v>-3.3946195255339728</v>
      </c>
      <c r="E17" s="13">
        <f t="shared" si="3"/>
        <v>3.7548763974056404E-2</v>
      </c>
      <c r="F17" s="12">
        <v>59207.715949999998</v>
      </c>
      <c r="G17" s="12">
        <v>74050.52867</v>
      </c>
      <c r="H17" s="13">
        <f t="shared" si="1"/>
        <v>25.069051359006195</v>
      </c>
      <c r="I17" s="13">
        <f t="shared" si="4"/>
        <v>6.8148418348759149E-2</v>
      </c>
      <c r="J17" s="12">
        <v>80141.068780000001</v>
      </c>
      <c r="K17" s="12">
        <v>99635.607770000002</v>
      </c>
      <c r="L17" s="13">
        <f t="shared" si="2"/>
        <v>24.325279518689243</v>
      </c>
      <c r="M17" s="13">
        <f t="shared" si="5"/>
        <v>6.1345387301364837E-2</v>
      </c>
    </row>
    <row r="18" spans="1:13" ht="15.75" x14ac:dyDescent="0.25">
      <c r="A18" s="9" t="s">
        <v>32</v>
      </c>
      <c r="B18" s="21">
        <f>B19</f>
        <v>210840.92144000001</v>
      </c>
      <c r="C18" s="21">
        <f>C19</f>
        <v>192945.75977</v>
      </c>
      <c r="D18" s="19">
        <f t="shared" si="0"/>
        <v>-8.4875182425592435</v>
      </c>
      <c r="E18" s="19">
        <f t="shared" si="3"/>
        <v>1.5574442171288625</v>
      </c>
      <c r="F18" s="21">
        <f>F19</f>
        <v>1442024.0124299999</v>
      </c>
      <c r="G18" s="21">
        <f>G19</f>
        <v>1626148.51694</v>
      </c>
      <c r="H18" s="19">
        <f t="shared" si="1"/>
        <v>12.768477010290983</v>
      </c>
      <c r="I18" s="19">
        <f t="shared" si="4"/>
        <v>1.4965382613741893</v>
      </c>
      <c r="J18" s="21">
        <f>J19</f>
        <v>2145164.9051100002</v>
      </c>
      <c r="K18" s="21">
        <f>K19</f>
        <v>2444411.2294700001</v>
      </c>
      <c r="L18" s="19">
        <f t="shared" si="2"/>
        <v>13.949805147714514</v>
      </c>
      <c r="M18" s="19">
        <f t="shared" si="5"/>
        <v>1.5050177035282066</v>
      </c>
    </row>
    <row r="19" spans="1:13" ht="14.25" x14ac:dyDescent="0.2">
      <c r="A19" s="11" t="s">
        <v>10</v>
      </c>
      <c r="B19" s="12">
        <v>210840.92144000001</v>
      </c>
      <c r="C19" s="12">
        <v>192945.75977</v>
      </c>
      <c r="D19" s="13">
        <f t="shared" si="0"/>
        <v>-8.4875182425592435</v>
      </c>
      <c r="E19" s="13">
        <f t="shared" si="3"/>
        <v>1.5574442171288625</v>
      </c>
      <c r="F19" s="12">
        <v>1442024.0124299999</v>
      </c>
      <c r="G19" s="12">
        <v>1626148.51694</v>
      </c>
      <c r="H19" s="13">
        <f t="shared" si="1"/>
        <v>12.768477010290983</v>
      </c>
      <c r="I19" s="13">
        <f t="shared" si="4"/>
        <v>1.4965382613741893</v>
      </c>
      <c r="J19" s="12">
        <v>2145164.9051100002</v>
      </c>
      <c r="K19" s="12">
        <v>2444411.2294700001</v>
      </c>
      <c r="L19" s="13">
        <f t="shared" si="2"/>
        <v>13.949805147714514</v>
      </c>
      <c r="M19" s="13">
        <f t="shared" si="5"/>
        <v>1.5050177035282066</v>
      </c>
    </row>
    <row r="20" spans="1:13" ht="15.75" x14ac:dyDescent="0.25">
      <c r="A20" s="9" t="s">
        <v>33</v>
      </c>
      <c r="B20" s="21">
        <f>B21</f>
        <v>388922.44870000001</v>
      </c>
      <c r="C20" s="21">
        <f>C21</f>
        <v>365339.62529</v>
      </c>
      <c r="D20" s="19">
        <f t="shared" si="0"/>
        <v>-6.0636313200297947</v>
      </c>
      <c r="E20" s="19">
        <f t="shared" si="3"/>
        <v>2.9489950303868033</v>
      </c>
      <c r="F20" s="21">
        <f>F21</f>
        <v>2875024.3679499999</v>
      </c>
      <c r="G20" s="21">
        <f>G21</f>
        <v>3222863.6152599999</v>
      </c>
      <c r="H20" s="19">
        <f t="shared" si="1"/>
        <v>12.098653882298132</v>
      </c>
      <c r="I20" s="19">
        <f t="shared" si="4"/>
        <v>2.9659890601525505</v>
      </c>
      <c r="J20" s="21">
        <f>J21</f>
        <v>4265539.78675</v>
      </c>
      <c r="K20" s="21">
        <f>K21</f>
        <v>4792646.5611500004</v>
      </c>
      <c r="L20" s="19">
        <f t="shared" si="2"/>
        <v>12.357328749748074</v>
      </c>
      <c r="M20" s="19">
        <f t="shared" si="5"/>
        <v>2.9508201542865051</v>
      </c>
    </row>
    <row r="21" spans="1:13" ht="14.25" x14ac:dyDescent="0.2">
      <c r="A21" s="11" t="s">
        <v>11</v>
      </c>
      <c r="B21" s="12">
        <v>388922.44870000001</v>
      </c>
      <c r="C21" s="12">
        <v>365339.62529</v>
      </c>
      <c r="D21" s="13">
        <f t="shared" si="0"/>
        <v>-6.0636313200297947</v>
      </c>
      <c r="E21" s="13">
        <f t="shared" si="3"/>
        <v>2.9489950303868033</v>
      </c>
      <c r="F21" s="12">
        <v>2875024.3679499999</v>
      </c>
      <c r="G21" s="12">
        <v>3222863.6152599999</v>
      </c>
      <c r="H21" s="13">
        <f t="shared" si="1"/>
        <v>12.098653882298132</v>
      </c>
      <c r="I21" s="13">
        <f t="shared" si="4"/>
        <v>2.9659890601525505</v>
      </c>
      <c r="J21" s="12">
        <v>4265539.78675</v>
      </c>
      <c r="K21" s="12">
        <v>4792646.5611500004</v>
      </c>
      <c r="L21" s="13">
        <f t="shared" si="2"/>
        <v>12.357328749748074</v>
      </c>
      <c r="M21" s="13">
        <f t="shared" si="5"/>
        <v>2.9508201542865051</v>
      </c>
    </row>
    <row r="22" spans="1:13" ht="16.5" x14ac:dyDescent="0.25">
      <c r="A22" s="20" t="s">
        <v>34</v>
      </c>
      <c r="B22" s="21">
        <f>B23+B27+B29</f>
        <v>10282203.7267</v>
      </c>
      <c r="C22" s="21">
        <f>C23+C27+C29</f>
        <v>10151832.79118</v>
      </c>
      <c r="D22" s="19">
        <f t="shared" si="0"/>
        <v>-1.2679279557694814</v>
      </c>
      <c r="E22" s="19">
        <f t="shared" si="3"/>
        <v>81.944860010034773</v>
      </c>
      <c r="F22" s="21">
        <f>F23+F27+F29</f>
        <v>78998628.883100003</v>
      </c>
      <c r="G22" s="21">
        <f>G23+G27+G29</f>
        <v>88575525.071240008</v>
      </c>
      <c r="H22" s="19">
        <f t="shared" si="1"/>
        <v>12.122863806043561</v>
      </c>
      <c r="I22" s="19">
        <f t="shared" si="4"/>
        <v>81.515716989895566</v>
      </c>
      <c r="J22" s="21">
        <f>J23+J27+J29</f>
        <v>116424718.85084</v>
      </c>
      <c r="K22" s="21">
        <f>K23+K27+K29</f>
        <v>130863213.65559</v>
      </c>
      <c r="L22" s="19">
        <f t="shared" si="2"/>
        <v>12.401571545341827</v>
      </c>
      <c r="M22" s="19">
        <f t="shared" si="5"/>
        <v>80.57214388389157</v>
      </c>
    </row>
    <row r="23" spans="1:13" ht="15.75" x14ac:dyDescent="0.25">
      <c r="A23" s="9" t="s">
        <v>35</v>
      </c>
      <c r="B23" s="21">
        <f>B24+B25+B26</f>
        <v>1074469.7433</v>
      </c>
      <c r="C23" s="21">
        <f>C24+C25+C26</f>
        <v>919644.92891000002</v>
      </c>
      <c r="D23" s="19">
        <f>(C23-B23)/B23*100</f>
        <v>-14.409415933341149</v>
      </c>
      <c r="E23" s="19">
        <f t="shared" si="3"/>
        <v>7.4233073483974152</v>
      </c>
      <c r="F23" s="21">
        <f>F24+F25+F26</f>
        <v>7685701.0925500002</v>
      </c>
      <c r="G23" s="21">
        <f>G24+G25+G26</f>
        <v>8205242.4757199995</v>
      </c>
      <c r="H23" s="19">
        <f t="shared" si="1"/>
        <v>6.7598437268606206</v>
      </c>
      <c r="I23" s="19">
        <f t="shared" si="4"/>
        <v>7.5512532716719454</v>
      </c>
      <c r="J23" s="21">
        <f>J24+J25+J26</f>
        <v>11498185.029680001</v>
      </c>
      <c r="K23" s="21">
        <f>K24+K25+K26</f>
        <v>12305242.51737</v>
      </c>
      <c r="L23" s="19">
        <f t="shared" si="2"/>
        <v>7.0189989603294869</v>
      </c>
      <c r="M23" s="19">
        <f t="shared" si="5"/>
        <v>7.5763061515902494</v>
      </c>
    </row>
    <row r="24" spans="1:13" ht="14.25" x14ac:dyDescent="0.2">
      <c r="A24" s="11" t="s">
        <v>12</v>
      </c>
      <c r="B24" s="12">
        <v>695779.79949</v>
      </c>
      <c r="C24" s="12">
        <v>617429.12003999995</v>
      </c>
      <c r="D24" s="13">
        <f t="shared" si="0"/>
        <v>-11.260844236557364</v>
      </c>
      <c r="E24" s="13">
        <f t="shared" si="3"/>
        <v>4.9838431984177527</v>
      </c>
      <c r="F24" s="12">
        <v>5279334.9699499998</v>
      </c>
      <c r="G24" s="12">
        <v>5618015.2055500001</v>
      </c>
      <c r="H24" s="13">
        <f t="shared" si="1"/>
        <v>6.4152064138337463</v>
      </c>
      <c r="I24" s="13">
        <f t="shared" si="4"/>
        <v>5.1702379090862403</v>
      </c>
      <c r="J24" s="12">
        <v>7964428.2054199995</v>
      </c>
      <c r="K24" s="12">
        <v>8436801.5852000006</v>
      </c>
      <c r="L24" s="13">
        <f t="shared" si="2"/>
        <v>5.9310394619231888</v>
      </c>
      <c r="M24" s="13">
        <f t="shared" si="5"/>
        <v>5.1945170247127086</v>
      </c>
    </row>
    <row r="25" spans="1:13" ht="14.25" x14ac:dyDescent="0.2">
      <c r="A25" s="11" t="s">
        <v>13</v>
      </c>
      <c r="B25" s="12">
        <v>177462.74841999999</v>
      </c>
      <c r="C25" s="12">
        <v>142952.48785</v>
      </c>
      <c r="D25" s="13">
        <f t="shared" si="0"/>
        <v>-19.446481516405214</v>
      </c>
      <c r="E25" s="13">
        <f t="shared" si="3"/>
        <v>1.1539021421956304</v>
      </c>
      <c r="F25" s="12">
        <v>1034811.31539</v>
      </c>
      <c r="G25" s="12">
        <v>1145314.6321099999</v>
      </c>
      <c r="H25" s="13">
        <f t="shared" si="1"/>
        <v>10.678595708856678</v>
      </c>
      <c r="I25" s="13">
        <f t="shared" si="4"/>
        <v>1.0540286759844335</v>
      </c>
      <c r="J25" s="12">
        <v>1484229.3284100001</v>
      </c>
      <c r="K25" s="12">
        <v>1633569.4056800001</v>
      </c>
      <c r="L25" s="13">
        <f t="shared" si="2"/>
        <v>10.061792636181263</v>
      </c>
      <c r="M25" s="13">
        <f t="shared" si="5"/>
        <v>1.0057844792439106</v>
      </c>
    </row>
    <row r="26" spans="1:13" ht="14.25" x14ac:dyDescent="0.2">
      <c r="A26" s="11" t="s">
        <v>14</v>
      </c>
      <c r="B26" s="12">
        <v>201227.19539000001</v>
      </c>
      <c r="C26" s="12">
        <v>159263.32102</v>
      </c>
      <c r="D26" s="13">
        <f t="shared" si="0"/>
        <v>-20.853977658769974</v>
      </c>
      <c r="E26" s="13">
        <f t="shared" si="3"/>
        <v>1.2855620077840313</v>
      </c>
      <c r="F26" s="12">
        <v>1371554.80721</v>
      </c>
      <c r="G26" s="12">
        <v>1441912.63806</v>
      </c>
      <c r="H26" s="13">
        <f t="shared" si="1"/>
        <v>5.1297863184279935</v>
      </c>
      <c r="I26" s="13">
        <f t="shared" si="4"/>
        <v>1.3269866866012721</v>
      </c>
      <c r="J26" s="12">
        <v>2049527.4958500001</v>
      </c>
      <c r="K26" s="12">
        <v>2234871.5264900001</v>
      </c>
      <c r="L26" s="13">
        <f t="shared" si="2"/>
        <v>9.0432566050123828</v>
      </c>
      <c r="M26" s="13">
        <f t="shared" si="5"/>
        <v>1.376004647633631</v>
      </c>
    </row>
    <row r="27" spans="1:13" ht="15.75" x14ac:dyDescent="0.25">
      <c r="A27" s="9" t="s">
        <v>36</v>
      </c>
      <c r="B27" s="21">
        <f>B28</f>
        <v>1461517.38001</v>
      </c>
      <c r="C27" s="21">
        <f>C28</f>
        <v>1375914.88512</v>
      </c>
      <c r="D27" s="19">
        <f t="shared" si="0"/>
        <v>-5.8570972922274978</v>
      </c>
      <c r="E27" s="19">
        <f t="shared" si="3"/>
        <v>11.10628543299481</v>
      </c>
      <c r="F27" s="21">
        <f>F28</f>
        <v>10540215.246440001</v>
      </c>
      <c r="G27" s="21">
        <f>G28</f>
        <v>11250100.570590001</v>
      </c>
      <c r="H27" s="19">
        <f t="shared" si="1"/>
        <v>6.7350173364795971</v>
      </c>
      <c r="I27" s="19">
        <f t="shared" si="4"/>
        <v>10.353424532143604</v>
      </c>
      <c r="J27" s="21">
        <f>J28</f>
        <v>15308809.785180001</v>
      </c>
      <c r="K27" s="21">
        <f>K28</f>
        <v>16745117.333210001</v>
      </c>
      <c r="L27" s="19">
        <f t="shared" si="2"/>
        <v>9.3822287178748969</v>
      </c>
      <c r="M27" s="19">
        <f t="shared" si="5"/>
        <v>10.30992565011344</v>
      </c>
    </row>
    <row r="28" spans="1:13" ht="14.25" x14ac:dyDescent="0.2">
      <c r="A28" s="11" t="s">
        <v>15</v>
      </c>
      <c r="B28" s="12">
        <v>1461517.38001</v>
      </c>
      <c r="C28" s="12">
        <v>1375914.88512</v>
      </c>
      <c r="D28" s="13">
        <f t="shared" si="0"/>
        <v>-5.8570972922274978</v>
      </c>
      <c r="E28" s="13">
        <f t="shared" si="3"/>
        <v>11.10628543299481</v>
      </c>
      <c r="F28" s="12">
        <v>10540215.246440001</v>
      </c>
      <c r="G28" s="12">
        <v>11250100.570590001</v>
      </c>
      <c r="H28" s="13">
        <f t="shared" si="1"/>
        <v>6.7350173364795971</v>
      </c>
      <c r="I28" s="13">
        <f t="shared" si="4"/>
        <v>10.353424532143604</v>
      </c>
      <c r="J28" s="12">
        <v>15308809.785180001</v>
      </c>
      <c r="K28" s="12">
        <v>16745117.333210001</v>
      </c>
      <c r="L28" s="13">
        <f t="shared" si="2"/>
        <v>9.3822287178748969</v>
      </c>
      <c r="M28" s="13">
        <f t="shared" si="5"/>
        <v>10.30992565011344</v>
      </c>
    </row>
    <row r="29" spans="1:13" ht="15.75" x14ac:dyDescent="0.25">
      <c r="A29" s="9" t="s">
        <v>37</v>
      </c>
      <c r="B29" s="21">
        <f>B30+B31+B32+B33+B34+B35+B36+B37+B38+B39+B40+B41</f>
        <v>7746216.6033900008</v>
      </c>
      <c r="C29" s="21">
        <f>C30+C31+C32+C33+C34+C35+C36+C37+C38+C39+C40+C41</f>
        <v>7856272.9771499988</v>
      </c>
      <c r="D29" s="19">
        <f t="shared" si="0"/>
        <v>1.4207758367076089</v>
      </c>
      <c r="E29" s="19">
        <f t="shared" si="3"/>
        <v>63.415267228642534</v>
      </c>
      <c r="F29" s="21">
        <f>F30+F31+F32+F33+F34+F35+F36+F37+F38+F39+F40+F41</f>
        <v>60772712.54411</v>
      </c>
      <c r="G29" s="21">
        <f>G30+G31+G32+G33+G34+G35+G36+G37+G38+G39+G40+G41</f>
        <v>69120182.024930015</v>
      </c>
      <c r="H29" s="19">
        <f t="shared" si="1"/>
        <v>13.735555204585054</v>
      </c>
      <c r="I29" s="19">
        <f t="shared" si="4"/>
        <v>63.611039186080035</v>
      </c>
      <c r="J29" s="21">
        <f>J30+J31+J32+J33+J34+J35+J36+J37+J38+J39+J40+J41</f>
        <v>89617724.035980001</v>
      </c>
      <c r="K29" s="21">
        <f>K30+K31+K32+K33+K34+K35+K36+K37+K38+K39+K40+K41</f>
        <v>101812853.80500999</v>
      </c>
      <c r="L29" s="19">
        <f t="shared" si="2"/>
        <v>13.607944076033277</v>
      </c>
      <c r="M29" s="19">
        <f t="shared" si="5"/>
        <v>62.685912082187869</v>
      </c>
    </row>
    <row r="30" spans="1:13" ht="14.25" x14ac:dyDescent="0.2">
      <c r="A30" s="35" t="s">
        <v>16</v>
      </c>
      <c r="B30" s="12">
        <v>1674106.0351799999</v>
      </c>
      <c r="C30" s="12">
        <v>1391220.4803599999</v>
      </c>
      <c r="D30" s="13">
        <f t="shared" si="0"/>
        <v>-16.897708321658616</v>
      </c>
      <c r="E30" s="13">
        <f t="shared" si="3"/>
        <v>11.229831090720941</v>
      </c>
      <c r="F30" s="12">
        <v>11340215.95699</v>
      </c>
      <c r="G30" s="12">
        <v>11797288.40563</v>
      </c>
      <c r="H30" s="13">
        <f t="shared" si="1"/>
        <v>4.0305444832226947</v>
      </c>
      <c r="I30" s="13">
        <f t="shared" si="4"/>
        <v>10.856999404158865</v>
      </c>
      <c r="J30" s="12">
        <v>16733303.871689999</v>
      </c>
      <c r="K30" s="12">
        <v>17488716.659469999</v>
      </c>
      <c r="L30" s="13">
        <f t="shared" si="2"/>
        <v>4.5144269988309613</v>
      </c>
      <c r="M30" s="13">
        <f t="shared" si="5"/>
        <v>10.767757841710594</v>
      </c>
    </row>
    <row r="31" spans="1:13" ht="14.25" x14ac:dyDescent="0.2">
      <c r="A31" s="11" t="s">
        <v>17</v>
      </c>
      <c r="B31" s="12">
        <v>1833654.21964</v>
      </c>
      <c r="C31" s="12">
        <v>1611709.49153</v>
      </c>
      <c r="D31" s="13">
        <f t="shared" si="0"/>
        <v>-12.103957536420049</v>
      </c>
      <c r="E31" s="13">
        <f t="shared" si="3"/>
        <v>13.009602440951831</v>
      </c>
      <c r="F31" s="12">
        <v>18616920.062010001</v>
      </c>
      <c r="G31" s="12">
        <v>20808307.040770002</v>
      </c>
      <c r="H31" s="13">
        <f t="shared" si="1"/>
        <v>11.770942623488947</v>
      </c>
      <c r="I31" s="13">
        <f t="shared" si="4"/>
        <v>19.149805393871802</v>
      </c>
      <c r="J31" s="12">
        <v>27367892.360989999</v>
      </c>
      <c r="K31" s="12">
        <v>30719587.932489999</v>
      </c>
      <c r="L31" s="13">
        <f t="shared" si="2"/>
        <v>12.246816551637286</v>
      </c>
      <c r="M31" s="13">
        <f t="shared" si="5"/>
        <v>18.913971236138245</v>
      </c>
    </row>
    <row r="32" spans="1:13" ht="14.25" x14ac:dyDescent="0.2">
      <c r="A32" s="11" t="s">
        <v>18</v>
      </c>
      <c r="B32" s="12">
        <v>166168.74025</v>
      </c>
      <c r="C32" s="12">
        <v>95722.941749999998</v>
      </c>
      <c r="D32" s="13">
        <f t="shared" si="0"/>
        <v>-42.394134055547795</v>
      </c>
      <c r="E32" s="13">
        <f t="shared" si="3"/>
        <v>0.77266866218161123</v>
      </c>
      <c r="F32" s="12">
        <v>899840.06804000004</v>
      </c>
      <c r="G32" s="12">
        <v>738586.09941000002</v>
      </c>
      <c r="H32" s="13">
        <f t="shared" si="1"/>
        <v>-17.920292100488229</v>
      </c>
      <c r="I32" s="13">
        <f t="shared" si="4"/>
        <v>0.67971796276401775</v>
      </c>
      <c r="J32" s="12">
        <v>1422582.22955</v>
      </c>
      <c r="K32" s="12">
        <v>1176705.80553</v>
      </c>
      <c r="L32" s="13">
        <f t="shared" si="2"/>
        <v>-17.283811010192164</v>
      </c>
      <c r="M32" s="13">
        <f t="shared" si="5"/>
        <v>0.72449473632595418</v>
      </c>
    </row>
    <row r="33" spans="1:13" ht="14.25" x14ac:dyDescent="0.2">
      <c r="A33" s="11" t="s">
        <v>19</v>
      </c>
      <c r="B33" s="12">
        <v>958589.97944000002</v>
      </c>
      <c r="C33" s="12">
        <v>804616.00895000005</v>
      </c>
      <c r="D33" s="13">
        <f t="shared" si="0"/>
        <v>-16.062547469977755</v>
      </c>
      <c r="E33" s="13">
        <f t="shared" si="3"/>
        <v>6.4948022265028635</v>
      </c>
      <c r="F33" s="12">
        <v>6511462.7695399998</v>
      </c>
      <c r="G33" s="12">
        <v>7151903.41603</v>
      </c>
      <c r="H33" s="13">
        <f t="shared" si="1"/>
        <v>9.8355879340341215</v>
      </c>
      <c r="I33" s="13">
        <f t="shared" si="4"/>
        <v>6.5818693632499095</v>
      </c>
      <c r="J33" s="12">
        <v>10056251.101330001</v>
      </c>
      <c r="K33" s="12">
        <v>11131158.369349999</v>
      </c>
      <c r="L33" s="13">
        <f t="shared" si="2"/>
        <v>10.688946180727681</v>
      </c>
      <c r="M33" s="13">
        <f t="shared" si="5"/>
        <v>6.8534255630466197</v>
      </c>
    </row>
    <row r="34" spans="1:13" ht="14.25" x14ac:dyDescent="0.2">
      <c r="A34" s="11" t="s">
        <v>20</v>
      </c>
      <c r="B34" s="12">
        <v>564435.73300999997</v>
      </c>
      <c r="C34" s="12">
        <v>552137.65547999996</v>
      </c>
      <c r="D34" s="13">
        <f t="shared" si="0"/>
        <v>-2.1788268904268904</v>
      </c>
      <c r="E34" s="13">
        <f t="shared" si="3"/>
        <v>4.4568152190101591</v>
      </c>
      <c r="F34" s="12">
        <v>3874686.25116</v>
      </c>
      <c r="G34" s="12">
        <v>4637262.1201600004</v>
      </c>
      <c r="H34" s="13">
        <f t="shared" si="1"/>
        <v>19.680970782387895</v>
      </c>
      <c r="I34" s="13">
        <f t="shared" si="4"/>
        <v>4.2676545952270448</v>
      </c>
      <c r="J34" s="12">
        <v>5665188.3198999995</v>
      </c>
      <c r="K34" s="12">
        <v>6843683.4441999998</v>
      </c>
      <c r="L34" s="13">
        <f t="shared" si="2"/>
        <v>20.802399810087916</v>
      </c>
      <c r="M34" s="13">
        <f t="shared" si="5"/>
        <v>4.2136382850348468</v>
      </c>
    </row>
    <row r="35" spans="1:13" ht="14.25" x14ac:dyDescent="0.2">
      <c r="A35" s="11" t="s">
        <v>21</v>
      </c>
      <c r="B35" s="12">
        <v>607611.84927999997</v>
      </c>
      <c r="C35" s="12">
        <v>601680.84669999999</v>
      </c>
      <c r="D35" s="13">
        <f t="shared" si="0"/>
        <v>-0.9761170041413797</v>
      </c>
      <c r="E35" s="13">
        <f t="shared" si="3"/>
        <v>4.8567242750872532</v>
      </c>
      <c r="F35" s="12">
        <v>4393435.7241099998</v>
      </c>
      <c r="G35" s="12">
        <v>5346325.46526</v>
      </c>
      <c r="H35" s="13">
        <f t="shared" si="1"/>
        <v>21.688942344616454</v>
      </c>
      <c r="I35" s="13">
        <f t="shared" si="4"/>
        <v>4.9202028801013666</v>
      </c>
      <c r="J35" s="12">
        <v>6392922.7708700001</v>
      </c>
      <c r="K35" s="12">
        <v>7762335.4507099995</v>
      </c>
      <c r="L35" s="13">
        <f t="shared" si="2"/>
        <v>21.420760564789973</v>
      </c>
      <c r="M35" s="13">
        <f t="shared" si="5"/>
        <v>4.7792499613807422</v>
      </c>
    </row>
    <row r="36" spans="1:13" ht="14.25" x14ac:dyDescent="0.2">
      <c r="A36" s="11" t="s">
        <v>22</v>
      </c>
      <c r="B36" s="12">
        <v>846263.61014</v>
      </c>
      <c r="C36" s="12">
        <v>1209852.2018899999</v>
      </c>
      <c r="D36" s="13">
        <f t="shared" si="0"/>
        <v>42.963987508555441</v>
      </c>
      <c r="E36" s="13">
        <f t="shared" si="3"/>
        <v>9.7658394652483906</v>
      </c>
      <c r="F36" s="12">
        <v>7442186.47028</v>
      </c>
      <c r="G36" s="12">
        <v>9560025.7283100002</v>
      </c>
      <c r="H36" s="13">
        <f t="shared" si="1"/>
        <v>28.457218406008579</v>
      </c>
      <c r="I36" s="13">
        <f t="shared" si="4"/>
        <v>8.7980551180279747</v>
      </c>
      <c r="J36" s="12">
        <v>10580141.062820001</v>
      </c>
      <c r="K36" s="12">
        <v>13549224.511150001</v>
      </c>
      <c r="L36" s="13">
        <f t="shared" si="2"/>
        <v>28.062796428714432</v>
      </c>
      <c r="M36" s="13">
        <f t="shared" si="5"/>
        <v>8.3422226638929491</v>
      </c>
    </row>
    <row r="37" spans="1:13" ht="14.25" x14ac:dyDescent="0.2">
      <c r="A37" s="14" t="s">
        <v>23</v>
      </c>
      <c r="B37" s="12">
        <v>244923.63052000001</v>
      </c>
      <c r="C37" s="12">
        <v>220962.28995000001</v>
      </c>
      <c r="D37" s="13">
        <f t="shared" si="0"/>
        <v>-9.7831885470288906</v>
      </c>
      <c r="E37" s="13">
        <f t="shared" si="3"/>
        <v>1.7835916223108741</v>
      </c>
      <c r="F37" s="12">
        <v>1796141.42089</v>
      </c>
      <c r="G37" s="12">
        <v>1979151.7894600001</v>
      </c>
      <c r="H37" s="13">
        <f t="shared" si="1"/>
        <v>10.189084581063629</v>
      </c>
      <c r="I37" s="13">
        <f t="shared" si="4"/>
        <v>1.8214058231086949</v>
      </c>
      <c r="J37" s="12">
        <v>2633208.4986</v>
      </c>
      <c r="K37" s="12">
        <v>2888674.9666499998</v>
      </c>
      <c r="L37" s="13">
        <f t="shared" si="2"/>
        <v>9.7017181961027337</v>
      </c>
      <c r="M37" s="13">
        <f t="shared" si="5"/>
        <v>1.7785497432400659</v>
      </c>
    </row>
    <row r="38" spans="1:13" ht="14.25" x14ac:dyDescent="0.2">
      <c r="A38" s="11" t="s">
        <v>24</v>
      </c>
      <c r="B38" s="12">
        <v>323546.42946000001</v>
      </c>
      <c r="C38" s="12">
        <v>896917.52281999995</v>
      </c>
      <c r="D38" s="13">
        <f t="shared" si="0"/>
        <v>177.21447098549598</v>
      </c>
      <c r="E38" s="13">
        <f t="shared" si="3"/>
        <v>7.2398533703084205</v>
      </c>
      <c r="F38" s="12">
        <v>2277533.6241700002</v>
      </c>
      <c r="G38" s="12">
        <v>2823562.8396700001</v>
      </c>
      <c r="H38" s="13">
        <f t="shared" si="1"/>
        <v>23.974584160046767</v>
      </c>
      <c r="I38" s="13">
        <f t="shared" si="4"/>
        <v>2.5985140833950173</v>
      </c>
      <c r="J38" s="12">
        <v>3297840.9172700001</v>
      </c>
      <c r="K38" s="12">
        <v>3827658.08495</v>
      </c>
      <c r="L38" s="13">
        <f t="shared" si="2"/>
        <v>16.065576871991453</v>
      </c>
      <c r="M38" s="13">
        <f t="shared" si="5"/>
        <v>2.3566792327949102</v>
      </c>
    </row>
    <row r="39" spans="1:13" ht="14.25" x14ac:dyDescent="0.2">
      <c r="A39" s="11" t="s">
        <v>25</v>
      </c>
      <c r="B39" s="12">
        <v>159009.36577</v>
      </c>
      <c r="C39" s="12">
        <v>119787.20957000001</v>
      </c>
      <c r="D39" s="13">
        <f>(C39-B39)/B39*100</f>
        <v>-24.666569802393344</v>
      </c>
      <c r="E39" s="13">
        <f t="shared" si="3"/>
        <v>0.96691369146017925</v>
      </c>
      <c r="F39" s="12">
        <v>1066202.20401</v>
      </c>
      <c r="G39" s="12">
        <v>1224441.8291</v>
      </c>
      <c r="H39" s="13">
        <f t="shared" si="1"/>
        <v>14.841427310397478</v>
      </c>
      <c r="I39" s="13">
        <f t="shared" si="4"/>
        <v>1.1268491327737424</v>
      </c>
      <c r="J39" s="12">
        <v>1678804.2835599999</v>
      </c>
      <c r="K39" s="12">
        <v>1896751.21942</v>
      </c>
      <c r="L39" s="13">
        <f t="shared" si="2"/>
        <v>12.982271846354312</v>
      </c>
      <c r="M39" s="13">
        <f t="shared" si="5"/>
        <v>1.1678248446906216</v>
      </c>
    </row>
    <row r="40" spans="1:13" ht="14.25" x14ac:dyDescent="0.2">
      <c r="A40" s="11" t="s">
        <v>26</v>
      </c>
      <c r="B40" s="12">
        <v>360308.32639</v>
      </c>
      <c r="C40" s="12">
        <v>343740.15525000001</v>
      </c>
      <c r="D40" s="13">
        <f>(C40-B40)/B40*100</f>
        <v>-4.5983314640546213</v>
      </c>
      <c r="E40" s="13">
        <f t="shared" si="3"/>
        <v>2.7746456705099836</v>
      </c>
      <c r="F40" s="12">
        <v>2482755.8049599999</v>
      </c>
      <c r="G40" s="12">
        <v>2975833.6273500002</v>
      </c>
      <c r="H40" s="13">
        <f t="shared" si="1"/>
        <v>19.860101480980905</v>
      </c>
      <c r="I40" s="13">
        <f t="shared" si="4"/>
        <v>2.7386483069784306</v>
      </c>
      <c r="J40" s="12">
        <v>3688240.2357399999</v>
      </c>
      <c r="K40" s="12">
        <v>4410010.3647100003</v>
      </c>
      <c r="L40" s="13">
        <f t="shared" si="2"/>
        <v>19.569498808018565</v>
      </c>
      <c r="M40" s="13">
        <f t="shared" si="5"/>
        <v>2.7152320328157331</v>
      </c>
    </row>
    <row r="41" spans="1:13" ht="14.25" x14ac:dyDescent="0.2">
      <c r="A41" s="11" t="s">
        <v>27</v>
      </c>
      <c r="B41" s="12">
        <v>7598.6843099999996</v>
      </c>
      <c r="C41" s="12">
        <v>7926.1728999999996</v>
      </c>
      <c r="D41" s="13">
        <f t="shared" si="0"/>
        <v>4.3098064959616673</v>
      </c>
      <c r="E41" s="13">
        <f t="shared" si="3"/>
        <v>6.3979494350037996E-2</v>
      </c>
      <c r="F41" s="12">
        <v>71332.187950000007</v>
      </c>
      <c r="G41" s="12">
        <v>77493.663780000003</v>
      </c>
      <c r="H41" s="13">
        <f t="shared" si="1"/>
        <v>8.6377216332111608</v>
      </c>
      <c r="I41" s="13">
        <f t="shared" si="4"/>
        <v>7.1317122423152093E-2</v>
      </c>
      <c r="J41" s="12">
        <v>101348.38366000001</v>
      </c>
      <c r="K41" s="12">
        <v>118346.99638</v>
      </c>
      <c r="L41" s="13">
        <f t="shared" si="2"/>
        <v>16.772455668386719</v>
      </c>
      <c r="M41" s="13">
        <f t="shared" si="5"/>
        <v>7.2865941116588437E-2</v>
      </c>
    </row>
    <row r="42" spans="1:13" ht="15.75" x14ac:dyDescent="0.25">
      <c r="A42" s="22" t="s">
        <v>38</v>
      </c>
      <c r="B42" s="21">
        <f>B43</f>
        <v>445269.32912000001</v>
      </c>
      <c r="C42" s="21">
        <f>C43</f>
        <v>325343.41976999998</v>
      </c>
      <c r="D42" s="19">
        <f t="shared" si="0"/>
        <v>-26.933341577110966</v>
      </c>
      <c r="E42" s="19">
        <f t="shared" si="3"/>
        <v>2.6261485523482277</v>
      </c>
      <c r="F42" s="21">
        <f>F43</f>
        <v>3111408.3250299999</v>
      </c>
      <c r="G42" s="21">
        <f>G43</f>
        <v>3010189.3705099998</v>
      </c>
      <c r="H42" s="19">
        <f t="shared" si="1"/>
        <v>-3.2531556114231392</v>
      </c>
      <c r="I42" s="19">
        <f t="shared" si="4"/>
        <v>2.7702657660243197</v>
      </c>
      <c r="J42" s="21">
        <f>J43</f>
        <v>4523082.3969299998</v>
      </c>
      <c r="K42" s="21">
        <f>K43</f>
        <v>4587880.9427899998</v>
      </c>
      <c r="L42" s="19">
        <f t="shared" si="2"/>
        <v>1.4326191781069779</v>
      </c>
      <c r="M42" s="19">
        <f t="shared" si="5"/>
        <v>2.8247464900068167</v>
      </c>
    </row>
    <row r="43" spans="1:13" ht="14.25" x14ac:dyDescent="0.2">
      <c r="A43" s="11" t="s">
        <v>28</v>
      </c>
      <c r="B43" s="12">
        <v>445269.32912000001</v>
      </c>
      <c r="C43" s="12">
        <v>325343.41976999998</v>
      </c>
      <c r="D43" s="13">
        <f t="shared" si="0"/>
        <v>-26.933341577110966</v>
      </c>
      <c r="E43" s="13">
        <f t="shared" si="3"/>
        <v>2.6261485523482277</v>
      </c>
      <c r="F43" s="12">
        <v>3111408.3250299999</v>
      </c>
      <c r="G43" s="12">
        <v>3010189.3705099998</v>
      </c>
      <c r="H43" s="13">
        <f t="shared" si="1"/>
        <v>-3.2531556114231392</v>
      </c>
      <c r="I43" s="13">
        <f t="shared" si="4"/>
        <v>2.7702657660243197</v>
      </c>
      <c r="J43" s="12">
        <v>4523082.3969299998</v>
      </c>
      <c r="K43" s="12">
        <v>4587880.9427899998</v>
      </c>
      <c r="L43" s="13">
        <f t="shared" si="2"/>
        <v>1.4326191781069779</v>
      </c>
      <c r="M43" s="13">
        <f t="shared" si="5"/>
        <v>2.8247464900068167</v>
      </c>
    </row>
    <row r="44" spans="1:13" ht="15.75" x14ac:dyDescent="0.25">
      <c r="A44" s="9" t="s">
        <v>39</v>
      </c>
      <c r="B44" s="8">
        <f>B8+B22+B42</f>
        <v>12392809.578800002</v>
      </c>
      <c r="C44" s="8">
        <f>C8+C22+C42</f>
        <v>12011872.870279999</v>
      </c>
      <c r="D44" s="10">
        <f t="shared" si="0"/>
        <v>-3.0738526731796103</v>
      </c>
      <c r="E44" s="10">
        <f t="shared" si="3"/>
        <v>96.95896899214172</v>
      </c>
      <c r="F44" s="15">
        <f>F8+F22+F42</f>
        <v>95305970.785720006</v>
      </c>
      <c r="G44" s="15">
        <f>G8+G22+G42</f>
        <v>105798556.84776001</v>
      </c>
      <c r="H44" s="16">
        <f t="shared" si="1"/>
        <v>11.009369062124005</v>
      </c>
      <c r="I44" s="16">
        <f t="shared" si="4"/>
        <v>97.366007268994764</v>
      </c>
      <c r="J44" s="15">
        <f>J8+J22+J42</f>
        <v>141668515.78897002</v>
      </c>
      <c r="K44" s="15">
        <f>K8+K22+K42</f>
        <v>157685329.54328001</v>
      </c>
      <c r="L44" s="16">
        <f t="shared" si="2"/>
        <v>11.305838608607074</v>
      </c>
      <c r="M44" s="16">
        <f t="shared" si="5"/>
        <v>97.086451611814752</v>
      </c>
    </row>
    <row r="45" spans="1:13" ht="15.75" x14ac:dyDescent="0.25">
      <c r="A45" s="23" t="s">
        <v>40</v>
      </c>
      <c r="B45" s="24">
        <f>B46-B44</f>
        <v>856275.26519999839</v>
      </c>
      <c r="C45" s="24">
        <f>C46-C44</f>
        <v>376741.60772000067</v>
      </c>
      <c r="D45" s="42">
        <f t="shared" si="0"/>
        <v>-56.00227835239339</v>
      </c>
      <c r="E45" s="25">
        <f t="shared" si="3"/>
        <v>3.0410310078582836</v>
      </c>
      <c r="F45" s="26">
        <f>F46-F44</f>
        <v>7930822.2502765954</v>
      </c>
      <c r="G45" s="26">
        <f>G46-G44</f>
        <v>2862114.1762335002</v>
      </c>
      <c r="H45" s="42">
        <f t="shared" si="1"/>
        <v>-63.911507711149603</v>
      </c>
      <c r="I45" s="27">
        <f t="shared" si="4"/>
        <v>2.6339927310052347</v>
      </c>
      <c r="J45" s="26">
        <f>J46-J44</f>
        <v>10833535.001026571</v>
      </c>
      <c r="K45" s="26">
        <f>K46-K44</f>
        <v>4732110.7127101421</v>
      </c>
      <c r="L45" s="42">
        <f t="shared" si="2"/>
        <v>-56.319791164548469</v>
      </c>
      <c r="M45" s="27">
        <f t="shared" si="5"/>
        <v>2.9135483881852497</v>
      </c>
    </row>
    <row r="46" spans="1:13" s="18" customFormat="1" ht="22.5" customHeight="1" x14ac:dyDescent="0.3">
      <c r="A46" s="17" t="s">
        <v>46</v>
      </c>
      <c r="B46" s="28">
        <v>13249084.844000001</v>
      </c>
      <c r="C46" s="28">
        <v>12388614.478</v>
      </c>
      <c r="D46" s="43">
        <f t="shared" si="0"/>
        <v>-6.4945645388456725</v>
      </c>
      <c r="E46" s="29">
        <f t="shared" si="3"/>
        <v>100</v>
      </c>
      <c r="F46" s="30">
        <v>103236793.0359966</v>
      </c>
      <c r="G46" s="30">
        <v>108660671.02399351</v>
      </c>
      <c r="H46" s="43">
        <f t="shared" si="1"/>
        <v>5.2538226232053802</v>
      </c>
      <c r="I46" s="31">
        <f t="shared" si="4"/>
        <v>100</v>
      </c>
      <c r="J46" s="30">
        <v>152502050.78999659</v>
      </c>
      <c r="K46" s="30">
        <v>162417440.25599015</v>
      </c>
      <c r="L46" s="43">
        <f t="shared" si="2"/>
        <v>6.5018072967737135</v>
      </c>
      <c r="M46" s="31">
        <f t="shared" si="5"/>
        <v>100</v>
      </c>
    </row>
    <row r="47" spans="1:13" ht="20.25" customHeight="1" x14ac:dyDescent="0.2"/>
    <row r="48" spans="1:13" ht="15" x14ac:dyDescent="0.2">
      <c r="C48" s="33"/>
    </row>
    <row r="49" spans="1:3" ht="15" x14ac:dyDescent="0.2">
      <c r="A49" s="1" t="s">
        <v>50</v>
      </c>
      <c r="C49" s="34"/>
    </row>
    <row r="50" spans="1:3" ht="25.5" x14ac:dyDescent="0.2">
      <c r="A50" s="36" t="s">
        <v>45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2018-09-01T16:47:08Z</dcterms:modified>
</cp:coreProperties>
</file>